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256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<sst xmlns="http://schemas.openxmlformats.org/spreadsheetml/2006/main" count="138" uniqueCount="125">
  <si>
    <t>Ventilation-perfusionsratio</t>
  </si>
  <si>
    <t>Gastransport i blod</t>
  </si>
  <si>
    <t>Vejrtrækningsmekanik</t>
  </si>
  <si>
    <t>Vejrtrækningsregulering</t>
  </si>
  <si>
    <t>Respiration under stress</t>
  </si>
  <si>
    <t>Test af lungefunktion</t>
  </si>
  <si>
    <t>Mundkavitet m.m.</t>
  </si>
  <si>
    <t>Esophagus og GI-trakt</t>
  </si>
  <si>
    <t>Lever, galde og pankreas</t>
  </si>
  <si>
    <t>Dags dato:</t>
  </si>
  <si>
    <t>Total</t>
  </si>
  <si>
    <t>Fra side</t>
  </si>
  <si>
    <t>Til side</t>
  </si>
  <si>
    <t>Antal læst</t>
  </si>
  <si>
    <t>Boron og Boulpaep</t>
  </si>
  <si>
    <t>Fag og bog</t>
  </si>
  <si>
    <t>Emne</t>
  </si>
  <si>
    <t>Antal dage tilbage</t>
  </si>
  <si>
    <t>Antal sider</t>
  </si>
  <si>
    <t>Mangler:</t>
  </si>
  <si>
    <t>Eksamensdatoer</t>
  </si>
  <si>
    <t>Tilbage:</t>
  </si>
  <si>
    <t>Pensum:</t>
  </si>
  <si>
    <t>Læst:</t>
  </si>
  <si>
    <t>Indre organer 10.</t>
  </si>
  <si>
    <t>Sider man skal læse pr. dag for at nå pensum inden eksamen</t>
  </si>
  <si>
    <t>Mave, tarm og lever</t>
  </si>
  <si>
    <t xml:space="preserve">Abdomen i almindelighed  </t>
  </si>
  <si>
    <t xml:space="preserve">Peritoneum  </t>
  </si>
  <si>
    <t xml:space="preserve">De store kar og nerver i bugen  </t>
  </si>
  <si>
    <t>Boron &amp; Boulpaep</t>
  </si>
  <si>
    <t>2. edition</t>
  </si>
  <si>
    <t>Langmann,</t>
  </si>
  <si>
    <t>10. udg</t>
  </si>
  <si>
    <t>Mesenterier</t>
  </si>
  <si>
    <t>Fortarmen</t>
  </si>
  <si>
    <t>Mellemtarmen</t>
  </si>
  <si>
    <t>Bagtarmen</t>
  </si>
  <si>
    <t xml:space="preserve">Kliniske undersøgelsesmetoder  </t>
  </si>
  <si>
    <t>Cardiovaskulære system</t>
  </si>
  <si>
    <t>Respiratoriske system</t>
  </si>
  <si>
    <t>West, John B.</t>
  </si>
  <si>
    <t>(respirationsfys)</t>
  </si>
  <si>
    <t>(hjertefys)</t>
  </si>
  <si>
    <t>Organisation af CV-system</t>
  </si>
  <si>
    <t>Elektrofysiologi og EKG</t>
  </si>
  <si>
    <t>Hjertet som pumpe</t>
  </si>
  <si>
    <t>Regulering af blodtryk og CO</t>
  </si>
  <si>
    <t>Specielle cirkulationer</t>
  </si>
  <si>
    <t>Integreret kontrol</t>
  </si>
  <si>
    <t>Hjerte og lunger</t>
  </si>
  <si>
    <t>© Markus Olsen + Peder Warming</t>
  </si>
  <si>
    <t>Embryologi, i alt:</t>
  </si>
  <si>
    <t>Fysiologi, i alt:</t>
  </si>
  <si>
    <t>Biokemi, i alt:</t>
  </si>
  <si>
    <t>Anatomi, mak, i alt:</t>
  </si>
  <si>
    <t>Anatomi, mik, i alt:</t>
  </si>
  <si>
    <t xml:space="preserve">Antal dage til eksamen i: </t>
  </si>
  <si>
    <t>Galdeblæren og galdevejene</t>
  </si>
  <si>
    <t>Pancreas</t>
  </si>
  <si>
    <t>Milt</t>
  </si>
  <si>
    <t>Leveren</t>
  </si>
  <si>
    <t>Canalis analis</t>
  </si>
  <si>
    <t>Rectum</t>
  </si>
  <si>
    <t>Tyktarmen</t>
  </si>
  <si>
    <t>Jejunum og Ileum</t>
  </si>
  <si>
    <t>Duodenum</t>
  </si>
  <si>
    <t>Ventriklen</t>
  </si>
  <si>
    <t>Esophagus</t>
  </si>
  <si>
    <t>Hjertet generelt</t>
  </si>
  <si>
    <t>Hjertets atrier og ventrikler</t>
  </si>
  <si>
    <t>Hjertets impulsledningssystem</t>
  </si>
  <si>
    <t>Hjertets klapper</t>
  </si>
  <si>
    <t>Hjertets kar- og nerveforsyning</t>
  </si>
  <si>
    <t>Hjertesækken (Perikardiet)</t>
  </si>
  <si>
    <t>Store kar i thorax</t>
  </si>
  <si>
    <t>Trachea og bronchier</t>
  </si>
  <si>
    <t>Lymfatiske system i thorax</t>
  </si>
  <si>
    <t>Lungerne</t>
  </si>
  <si>
    <t>Lungernes kar- og nerveforsyning</t>
  </si>
  <si>
    <t>Lungesækken</t>
  </si>
  <si>
    <t>Brysthulen</t>
  </si>
  <si>
    <t>Thymus</t>
  </si>
  <si>
    <t>Grænsestrengen i thorax</t>
  </si>
  <si>
    <t>Nutrient Digestion and Absorption</t>
  </si>
  <si>
    <t>Intestinal Fluid and Electrolyte Movement</t>
  </si>
  <si>
    <t>Pancreatic and Salivary Glands</t>
  </si>
  <si>
    <t>Gastric Function</t>
  </si>
  <si>
    <t>Organization of the GI-System</t>
  </si>
  <si>
    <t>Hepatobiliary Function</t>
  </si>
  <si>
    <t>Arterier og vener</t>
  </si>
  <si>
    <t>Mikrocirkulation</t>
  </si>
  <si>
    <t>Struktur og funktion</t>
  </si>
  <si>
    <t>Ventilation</t>
  </si>
  <si>
    <t>Diffusion</t>
  </si>
  <si>
    <t>Blood flow og metabolisme</t>
  </si>
  <si>
    <t>Indre organer 10.udg.</t>
  </si>
  <si>
    <t>Geneser (2012-udg.)</t>
  </si>
  <si>
    <t xml:space="preserve">Noter: </t>
  </si>
  <si>
    <t xml:space="preserve">Vibeke Diness Borup: </t>
  </si>
  <si>
    <t xml:space="preserve">Biokemi, 2. udg. </t>
  </si>
  <si>
    <t>Fordøjelse og absorption af føde</t>
  </si>
  <si>
    <t>Glykolyse og pentosefosfatvejen</t>
  </si>
  <si>
    <t>Citratcyklus</t>
  </si>
  <si>
    <t>Oxidativ fosforylering</t>
  </si>
  <si>
    <t xml:space="preserve">Glykogenese, glykogenolyse, glukoneogenese </t>
  </si>
  <si>
    <t>Syntese af af fedtsyrer og triacylglycerol</t>
  </si>
  <si>
    <t>Oxidation af fedtsyrer og metabolisme af ketonstoffer</t>
  </si>
  <si>
    <t>Syntese af kolesterol og galdesalte</t>
  </si>
  <si>
    <t>Lipoproteinpartikler</t>
  </si>
  <si>
    <t>Metabolisme af aminosyrernes nitrogengrupper/ureacyklus</t>
  </si>
  <si>
    <t>Metabolisme af aminosyrernes carbonskelet</t>
  </si>
  <si>
    <t>Metabolisme af nukleotider</t>
  </si>
  <si>
    <t>Metabolismen i fodret og fastende tilstand</t>
  </si>
  <si>
    <t xml:space="preserve">Oxidativt stress </t>
  </si>
  <si>
    <t xml:space="preserve">Vitaminer og mineraler </t>
  </si>
  <si>
    <t>Leverens afgiftningssystem og ethanolomsætning</t>
  </si>
  <si>
    <t>* Revideret af Charlotte Geneser, E14</t>
  </si>
  <si>
    <t>Integreret eksamen i hjerte, kredsløb, lunger, mave, tarm og lever</t>
  </si>
  <si>
    <t>* Husk at øvelsesvejledningerne også er pensum</t>
  </si>
  <si>
    <t>* Introduktion til biokemi: kapitel 1-8 i FADL's biokemi, kan læses som supplerende læsning</t>
  </si>
  <si>
    <t>Transport of Solutes and Water</t>
  </si>
  <si>
    <t>Electrophysiology of the Cell Membrane</t>
  </si>
  <si>
    <t>D-vit</t>
  </si>
  <si>
    <t>* Embryologi kan også læses i boksene i Hovedet, halsens og de indre organers anatomi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</si>
</sst>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#,##0;\-&quot;kr&quot;#,##0"/>
    <numFmt numFmtId="165" formatCode="&quot;kr&quot;#,##0;[Red]\-&quot;kr&quot;#,##0"/>
    <numFmt numFmtId="166" formatCode="&quot;kr&quot;#,##0.00;\-&quot;kr&quot;#,##0.00"/>
    <numFmt numFmtId="167" formatCode="&quot;kr&quot;#,##0.00;[Red]\-&quot;kr&quot;#,##0.00"/>
    <numFmt numFmtId="168" formatCode="_-&quot;kr&quot;* #,##0_-;\-&quot;kr&quot;* #,##0_-;_-&quot;kr&quot;* &quot;-&quot;_-;_-@_-"/>
    <numFmt numFmtId="169" formatCode="_-* #,##0_-;\-* #,##0_-;_-* &quot;-&quot;_-;_-@_-"/>
    <numFmt numFmtId="170" formatCode="_-&quot;kr&quot;* #,##0.00_-;\-&quot;kr&quot;* #,##0.00_-;_-&quot;kr&quot;* &quot;-&quot;??_-;_-@_-"/>
    <numFmt numFmtId="171" formatCode="_-* #,##0.00_-;\-* #,##0.00_-;_-* &quot;-&quot;??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[$-406]d\.\ mmmm\ yyyy"/>
    <numFmt numFmtId="195" formatCode="dd/mm/yy;@"/>
    <numFmt numFmtId="196" formatCode="_(&quot;kr&quot;\ * #,##0_);_(&quot;kr&quot;\ * \(#,##0\);_(&quot;kr&quot;\ * &quot;-&quot;_);_(@_)"/>
    <numFmt numFmtId="197" formatCode="_(&quot;kr&quot;\ * #,##0.00_);_(&quot;kr&quot;\ * \(#,##0.00\);_(&quot;kr&quot;\ 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0" fillId="18" borderId="1" applyNumberFormat="0" applyFont="0" applyAlignment="0" applyProtection="0"/>
    <xf numFmtId="0" fontId="33" fillId="19" borderId="2" applyNumberFormat="0" applyAlignment="0" applyProtection="0"/>
    <xf numFmtId="0" fontId="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2" applyNumberFormat="0" applyAlignment="0" applyProtection="0"/>
    <xf numFmtId="0" fontId="37" fillId="23" borderId="3" applyNumberForma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19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18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10" borderId="0" xfId="0" applyFont="1" applyFill="1" applyAlignment="1">
      <alignment horizontal="center" vertical="center"/>
    </xf>
    <xf numFmtId="14" fontId="0" fillId="1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" fillId="30" borderId="10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0" fontId="0" fillId="31" borderId="0" xfId="0" applyFill="1" applyBorder="1" applyAlignment="1">
      <alignment/>
    </xf>
    <xf numFmtId="0" fontId="0" fillId="0" borderId="13" xfId="0" applyBorder="1" applyAlignment="1">
      <alignment/>
    </xf>
    <xf numFmtId="0" fontId="1" fillId="30" borderId="0" xfId="0" applyFont="1" applyFill="1" applyBorder="1" applyAlignment="1">
      <alignment/>
    </xf>
    <xf numFmtId="0" fontId="1" fillId="30" borderId="14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1" borderId="0" xfId="0" applyFont="1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3" xfId="0" applyFill="1" applyBorder="1" applyAlignment="1">
      <alignment/>
    </xf>
    <xf numFmtId="0" fontId="1" fillId="30" borderId="16" xfId="0" applyFont="1" applyFill="1" applyBorder="1" applyAlignment="1">
      <alignment/>
    </xf>
    <xf numFmtId="0" fontId="0" fillId="31" borderId="17" xfId="0" applyFill="1" applyBorder="1" applyAlignment="1">
      <alignment/>
    </xf>
    <xf numFmtId="0" fontId="0" fillId="31" borderId="18" xfId="0" applyFill="1" applyBorder="1" applyAlignment="1">
      <alignment/>
    </xf>
    <xf numFmtId="0" fontId="1" fillId="30" borderId="18" xfId="0" applyFont="1" applyFill="1" applyBorder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2" borderId="19" xfId="0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19" xfId="0" applyFont="1" applyFill="1" applyBorder="1" applyAlignment="1">
      <alignment/>
    </xf>
    <xf numFmtId="1" fontId="0" fillId="33" borderId="0" xfId="0" applyNumberFormat="1" applyFill="1" applyAlignment="1">
      <alignment horizontal="center" vertical="center"/>
    </xf>
    <xf numFmtId="0" fontId="6" fillId="32" borderId="19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" fontId="7" fillId="0" borderId="0" xfId="0" applyNumberFormat="1" applyFont="1" applyAlignment="1">
      <alignment horizontal="center" vertical="center" wrapText="1"/>
    </xf>
    <xf numFmtId="0" fontId="10" fillId="32" borderId="19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1" fontId="1" fillId="33" borderId="0" xfId="0" applyNumberFormat="1" applyFont="1" applyFill="1" applyAlignment="1">
      <alignment horizontal="center" vertical="center" wrapText="1"/>
    </xf>
    <xf numFmtId="0" fontId="9" fillId="32" borderId="2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 wrapText="1"/>
    </xf>
    <xf numFmtId="1" fontId="0" fillId="33" borderId="0" xfId="0" applyNumberForma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Dårlig" xfId="40"/>
    <cellStyle name="Forklarende tekst" xfId="41"/>
    <cellStyle name="God" xfId="42"/>
    <cellStyle name="Hyperlink" xfId="43"/>
    <cellStyle name="Input" xfId="44"/>
    <cellStyle name="Kontrollé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Mave, tarm og lever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46425"/>
          <c:w val="0.61925"/>
          <c:h val="0.20475"/>
        </c:manualLayout>
      </c:layout>
      <c:pieChart>
        <c:varyColors val="1"/>
        <c:ser>
          <c:idx val="0"/>
          <c:order val="0"/>
          <c:tx>
            <c:v>Nyrer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Tilbage</c:v>
              </c:pt>
              <c:pt idx="1">
                <c:v>L?st</c:v>
              </c:pt>
            </c:strLit>
          </c:cat>
          <c:val>
            <c:numRef>
              <c:f>Sheet1!$E$61:$F$61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455"/>
          <c:w val="0.20075"/>
          <c:h val="0.21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Hjerte og lunger</a:t>
            </a:r>
          </a:p>
        </c:rich>
      </c:tx>
      <c:layout>
        <c:manualLayout>
          <c:xMode val="factor"/>
          <c:yMode val="factor"/>
          <c:x val="-0.004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44275"/>
          <c:w val="0.629"/>
          <c:h val="0.24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Tilbage</c:v>
              </c:pt>
              <c:pt idx="1">
                <c:v>L?st</c:v>
              </c:pt>
            </c:strLit>
          </c:cat>
          <c:val>
            <c:numRef>
              <c:f>Sheet1!$E$108:$F$108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25"/>
          <c:y val="0.457"/>
          <c:w val="0.20725"/>
          <c:h val="0.21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Samlet</a:t>
            </a:r>
          </a:p>
        </c:rich>
      </c:tx>
      <c:layout>
        <c:manualLayout>
          <c:xMode val="factor"/>
          <c:yMode val="factor"/>
          <c:x val="0.314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"/>
          <c:w val="0.35475"/>
          <c:h val="0.98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Tilbage</c:v>
              </c:pt>
              <c:pt idx="1">
                <c:v>L?st</c:v>
              </c:pt>
            </c:strLit>
          </c:cat>
          <c:val>
            <c:numRef>
              <c:f>(Sheet1!$D$110,Sheet1!$F$110)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5575"/>
          <c:w val="0.20075"/>
          <c:h val="0.21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9525</xdr:rowOff>
    </xdr:from>
    <xdr:to>
      <xdr:col>9</xdr:col>
      <xdr:colOff>104775</xdr:colOff>
      <xdr:row>61</xdr:row>
      <xdr:rowOff>9525</xdr:rowOff>
    </xdr:to>
    <xdr:graphicFrame>
      <xdr:nvGraphicFramePr>
        <xdr:cNvPr id="1" name="Diagram 7"/>
        <xdr:cNvGraphicFramePr/>
      </xdr:nvGraphicFramePr>
      <xdr:xfrm>
        <a:off x="6410325" y="1162050"/>
        <a:ext cx="2619375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62</xdr:row>
      <xdr:rowOff>28575</xdr:rowOff>
    </xdr:from>
    <xdr:to>
      <xdr:col>9</xdr:col>
      <xdr:colOff>76200</xdr:colOff>
      <xdr:row>108</xdr:row>
      <xdr:rowOff>9525</xdr:rowOff>
    </xdr:to>
    <xdr:graphicFrame>
      <xdr:nvGraphicFramePr>
        <xdr:cNvPr id="2" name="Diagram 13"/>
        <xdr:cNvGraphicFramePr/>
      </xdr:nvGraphicFramePr>
      <xdr:xfrm>
        <a:off x="6457950" y="9886950"/>
        <a:ext cx="254317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0</xdr:row>
      <xdr:rowOff>66675</xdr:rowOff>
    </xdr:from>
    <xdr:to>
      <xdr:col>9</xdr:col>
      <xdr:colOff>104775</xdr:colOff>
      <xdr:row>5</xdr:row>
      <xdr:rowOff>0</xdr:rowOff>
    </xdr:to>
    <xdr:graphicFrame>
      <xdr:nvGraphicFramePr>
        <xdr:cNvPr id="3" name="Diagram 22"/>
        <xdr:cNvGraphicFramePr/>
      </xdr:nvGraphicFramePr>
      <xdr:xfrm>
        <a:off x="6410325" y="66675"/>
        <a:ext cx="2619375" cy="108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L19" sqref="L19"/>
    </sheetView>
  </sheetViews>
  <sheetFormatPr defaultColWidth="8.8515625" defaultRowHeight="12.75"/>
  <cols>
    <col min="1" max="1" width="17.00390625" style="0" customWidth="1"/>
    <col min="2" max="2" width="36.28125" style="0" bestFit="1" customWidth="1"/>
    <col min="3" max="4" width="10.00390625" style="0" customWidth="1"/>
    <col min="5" max="5" width="11.421875" style="0" customWidth="1"/>
    <col min="6" max="6" width="10.7109375" style="0" customWidth="1"/>
    <col min="7" max="7" width="12.421875" style="0" customWidth="1"/>
    <col min="8" max="8" width="17.140625" style="0" customWidth="1"/>
  </cols>
  <sheetData>
    <row r="1" spans="1:15" ht="12">
      <c r="A1" s="3" t="s">
        <v>9</v>
      </c>
      <c r="B1" s="54" t="s">
        <v>20</v>
      </c>
      <c r="C1" s="54"/>
      <c r="K1" s="48" t="s">
        <v>51</v>
      </c>
      <c r="L1" s="49"/>
      <c r="M1" s="49"/>
      <c r="N1" s="50"/>
      <c r="O1" s="50"/>
    </row>
    <row r="2" spans="1:11" ht="12">
      <c r="A2" s="4">
        <f ca="1">TODAY()</f>
        <v>42031</v>
      </c>
      <c r="B2" s="2">
        <f>DATE(2015,6,16)</f>
        <v>42171</v>
      </c>
      <c r="C2" s="55"/>
      <c r="D2" s="50"/>
      <c r="E2" s="50"/>
      <c r="K2" t="s">
        <v>117</v>
      </c>
    </row>
    <row r="3" spans="2:13" ht="39" customHeight="1">
      <c r="B3" s="38" t="s">
        <v>57</v>
      </c>
      <c r="C3" s="57" t="s">
        <v>118</v>
      </c>
      <c r="D3" s="58"/>
      <c r="E3" s="58"/>
      <c r="K3" s="46" t="s">
        <v>25</v>
      </c>
      <c r="L3" s="47"/>
      <c r="M3" s="47"/>
    </row>
    <row r="4" spans="1:13" ht="15" customHeight="1">
      <c r="A4" s="5" t="s">
        <v>17</v>
      </c>
      <c r="B4" s="34">
        <f>B2-A2</f>
        <v>140</v>
      </c>
      <c r="C4" s="56"/>
      <c r="D4" s="50"/>
      <c r="E4" s="50"/>
      <c r="K4" s="51">
        <f>D110/B4</f>
        <v>8.571428571428571</v>
      </c>
      <c r="L4" s="50"/>
      <c r="M4" s="50"/>
    </row>
    <row r="5" spans="1:8" ht="12.75" thickBot="1">
      <c r="A5" s="1" t="s">
        <v>15</v>
      </c>
      <c r="B5" s="1" t="s">
        <v>16</v>
      </c>
      <c r="C5" s="1" t="s">
        <v>11</v>
      </c>
      <c r="D5" s="1" t="s">
        <v>12</v>
      </c>
      <c r="E5" s="1" t="s">
        <v>18</v>
      </c>
      <c r="F5" s="1" t="s">
        <v>13</v>
      </c>
      <c r="G5" s="7"/>
      <c r="H5" s="7"/>
    </row>
    <row r="6" spans="1:8" ht="12">
      <c r="A6" s="10" t="s">
        <v>26</v>
      </c>
      <c r="B6" s="11"/>
      <c r="C6" s="12"/>
      <c r="D6" s="12"/>
      <c r="E6" s="12"/>
      <c r="F6" s="13"/>
      <c r="G6" s="6"/>
      <c r="H6" s="6"/>
    </row>
    <row r="7" spans="1:8" ht="12">
      <c r="A7" s="33" t="s">
        <v>96</v>
      </c>
      <c r="B7" s="32" t="s">
        <v>27</v>
      </c>
      <c r="C7" s="14">
        <v>269</v>
      </c>
      <c r="D7" s="14">
        <v>272</v>
      </c>
      <c r="E7" s="14">
        <f>(D7-C7)+1</f>
        <v>4</v>
      </c>
      <c r="F7" s="15"/>
      <c r="G7" s="8"/>
      <c r="H7" s="9"/>
    </row>
    <row r="8" spans="1:11" ht="12">
      <c r="A8" s="33"/>
      <c r="B8" s="32" t="s">
        <v>28</v>
      </c>
      <c r="C8" s="14">
        <v>335</v>
      </c>
      <c r="D8" s="14">
        <v>344</v>
      </c>
      <c r="E8" s="14">
        <f aca="true" t="shared" si="0" ref="E8:E22">(D8-C8)+1</f>
        <v>10</v>
      </c>
      <c r="F8" s="15"/>
      <c r="G8" s="8"/>
      <c r="H8" s="9"/>
      <c r="K8" t="s">
        <v>98</v>
      </c>
    </row>
    <row r="9" spans="1:11" ht="12">
      <c r="A9" s="33"/>
      <c r="B9" s="44" t="s">
        <v>68</v>
      </c>
      <c r="C9" s="14">
        <v>168</v>
      </c>
      <c r="D9" s="14">
        <v>169</v>
      </c>
      <c r="E9" s="14">
        <f t="shared" si="0"/>
        <v>2</v>
      </c>
      <c r="F9" s="15"/>
      <c r="G9" s="8"/>
      <c r="H9" s="9"/>
      <c r="K9" t="s">
        <v>124</v>
      </c>
    </row>
    <row r="10" spans="1:11" ht="12">
      <c r="A10" s="33"/>
      <c r="B10" s="32"/>
      <c r="C10" s="14">
        <v>208</v>
      </c>
      <c r="D10" s="14">
        <v>211</v>
      </c>
      <c r="E10" s="14">
        <f t="shared" si="0"/>
        <v>4</v>
      </c>
      <c r="F10" s="15"/>
      <c r="G10" s="8"/>
      <c r="H10" s="9"/>
      <c r="K10" t="s">
        <v>119</v>
      </c>
    </row>
    <row r="11" spans="1:11" ht="12">
      <c r="A11" s="33"/>
      <c r="B11" s="44" t="s">
        <v>67</v>
      </c>
      <c r="C11" s="14">
        <v>273</v>
      </c>
      <c r="D11" s="14">
        <v>281</v>
      </c>
      <c r="E11" s="14">
        <f t="shared" si="0"/>
        <v>9</v>
      </c>
      <c r="F11" s="15"/>
      <c r="G11" s="8"/>
      <c r="H11" s="9"/>
      <c r="K11" t="s">
        <v>120</v>
      </c>
    </row>
    <row r="12" spans="1:8" ht="12">
      <c r="A12" s="33"/>
      <c r="B12" s="44" t="s">
        <v>66</v>
      </c>
      <c r="C12" s="14">
        <v>281</v>
      </c>
      <c r="D12" s="14">
        <v>284</v>
      </c>
      <c r="E12" s="14">
        <f t="shared" si="0"/>
        <v>4</v>
      </c>
      <c r="F12" s="15"/>
      <c r="G12" s="8"/>
      <c r="H12" s="9"/>
    </row>
    <row r="13" spans="1:8" ht="12">
      <c r="A13" s="33"/>
      <c r="B13" s="44" t="s">
        <v>65</v>
      </c>
      <c r="C13" s="14">
        <v>284</v>
      </c>
      <c r="D13" s="14">
        <v>288</v>
      </c>
      <c r="E13" s="14">
        <f t="shared" si="0"/>
        <v>5</v>
      </c>
      <c r="F13" s="15"/>
      <c r="G13" s="8"/>
      <c r="H13" s="9"/>
    </row>
    <row r="14" spans="1:8" ht="12">
      <c r="A14" s="33"/>
      <c r="B14" s="44" t="s">
        <v>64</v>
      </c>
      <c r="C14" s="14">
        <v>289</v>
      </c>
      <c r="D14" s="14">
        <v>298</v>
      </c>
      <c r="E14" s="14">
        <f t="shared" si="0"/>
        <v>10</v>
      </c>
      <c r="F14" s="15"/>
      <c r="G14" s="8"/>
      <c r="H14" s="9"/>
    </row>
    <row r="15" spans="1:8" ht="12">
      <c r="A15" s="33"/>
      <c r="B15" s="44" t="s">
        <v>63</v>
      </c>
      <c r="C15" s="14">
        <v>362</v>
      </c>
      <c r="D15" s="14">
        <v>366</v>
      </c>
      <c r="E15" s="14">
        <f t="shared" si="0"/>
        <v>5</v>
      </c>
      <c r="F15" s="15"/>
      <c r="G15" s="8"/>
      <c r="H15" s="9"/>
    </row>
    <row r="16" spans="1:8" ht="12">
      <c r="A16" s="33"/>
      <c r="B16" s="44" t="s">
        <v>62</v>
      </c>
      <c r="C16" s="14">
        <v>366</v>
      </c>
      <c r="D16" s="14">
        <v>369</v>
      </c>
      <c r="E16" s="14">
        <f t="shared" si="0"/>
        <v>4</v>
      </c>
      <c r="F16" s="15"/>
      <c r="G16" s="8"/>
      <c r="H16" s="9"/>
    </row>
    <row r="17" spans="1:8" ht="12">
      <c r="A17" s="33"/>
      <c r="B17" s="44" t="s">
        <v>61</v>
      </c>
      <c r="C17" s="14">
        <v>299</v>
      </c>
      <c r="D17" s="14">
        <v>305</v>
      </c>
      <c r="E17" s="14">
        <f t="shared" si="0"/>
        <v>7</v>
      </c>
      <c r="F17" s="15"/>
      <c r="G17" s="8"/>
      <c r="H17" s="9"/>
    </row>
    <row r="18" spans="1:8" ht="12">
      <c r="A18" s="33"/>
      <c r="B18" s="32"/>
      <c r="C18" s="14">
        <v>308</v>
      </c>
      <c r="D18" s="14">
        <v>310</v>
      </c>
      <c r="E18" s="14">
        <f t="shared" si="0"/>
        <v>3</v>
      </c>
      <c r="F18" s="15"/>
      <c r="G18" s="8"/>
      <c r="H18" s="9"/>
    </row>
    <row r="19" spans="1:8" ht="12">
      <c r="A19" s="33"/>
      <c r="B19" s="44" t="s">
        <v>58</v>
      </c>
      <c r="C19" s="14">
        <v>305</v>
      </c>
      <c r="D19" s="14">
        <v>307</v>
      </c>
      <c r="E19" s="14">
        <f t="shared" si="0"/>
        <v>3</v>
      </c>
      <c r="F19" s="15"/>
      <c r="G19" s="8"/>
      <c r="H19" s="9"/>
    </row>
    <row r="20" spans="1:8" ht="12">
      <c r="A20" s="33"/>
      <c r="B20" s="44" t="s">
        <v>59</v>
      </c>
      <c r="C20" s="14">
        <v>310</v>
      </c>
      <c r="D20" s="14">
        <v>313</v>
      </c>
      <c r="E20" s="14">
        <f t="shared" si="0"/>
        <v>4</v>
      </c>
      <c r="F20" s="15"/>
      <c r="G20" s="8"/>
      <c r="H20" s="9"/>
    </row>
    <row r="21" spans="1:8" ht="12">
      <c r="A21" s="33"/>
      <c r="B21" s="44" t="s">
        <v>60</v>
      </c>
      <c r="C21" s="14">
        <v>315</v>
      </c>
      <c r="D21" s="14">
        <v>317</v>
      </c>
      <c r="E21" s="14">
        <f t="shared" si="0"/>
        <v>3</v>
      </c>
      <c r="F21" s="15"/>
      <c r="G21" s="8"/>
      <c r="H21" s="9"/>
    </row>
    <row r="22" spans="1:8" ht="12">
      <c r="A22" s="33"/>
      <c r="B22" s="32" t="s">
        <v>29</v>
      </c>
      <c r="C22" s="14">
        <v>345</v>
      </c>
      <c r="D22" s="14">
        <v>353</v>
      </c>
      <c r="E22" s="14">
        <f t="shared" si="0"/>
        <v>9</v>
      </c>
      <c r="F22" s="15"/>
      <c r="G22" s="6"/>
      <c r="H22" s="6"/>
    </row>
    <row r="23" spans="1:8" ht="12">
      <c r="A23" s="39"/>
      <c r="B23" s="40"/>
      <c r="C23" s="43" t="s">
        <v>55</v>
      </c>
      <c r="D23" s="41"/>
      <c r="E23" s="41">
        <f>SUM(E7:E22)</f>
        <v>86</v>
      </c>
      <c r="F23" s="42">
        <f>SUM(F7:F22)</f>
        <v>0</v>
      </c>
      <c r="G23" s="6"/>
      <c r="H23" s="6"/>
    </row>
    <row r="24" spans="1:8" ht="12">
      <c r="A24" s="33" t="s">
        <v>97</v>
      </c>
      <c r="B24" s="32" t="s">
        <v>6</v>
      </c>
      <c r="C24" s="14">
        <v>454</v>
      </c>
      <c r="D24" s="14">
        <v>471</v>
      </c>
      <c r="E24" s="14">
        <f>(D24-C24)+1</f>
        <v>18</v>
      </c>
      <c r="F24" s="15"/>
      <c r="G24" s="8"/>
      <c r="H24" s="9"/>
    </row>
    <row r="25" spans="1:8" ht="12">
      <c r="A25" s="33"/>
      <c r="B25" s="32" t="s">
        <v>7</v>
      </c>
      <c r="C25" s="14">
        <v>472</v>
      </c>
      <c r="D25" s="14">
        <v>495</v>
      </c>
      <c r="E25" s="14">
        <f>(D25-C25)+1</f>
        <v>24</v>
      </c>
      <c r="F25" s="15"/>
      <c r="G25" s="8"/>
      <c r="H25" s="9"/>
    </row>
    <row r="26" spans="1:8" ht="12">
      <c r="A26" s="33"/>
      <c r="B26" s="32" t="s">
        <v>8</v>
      </c>
      <c r="C26" s="14">
        <v>496</v>
      </c>
      <c r="D26" s="14">
        <v>513</v>
      </c>
      <c r="E26" s="14">
        <f>(D26-C26)+1</f>
        <v>18</v>
      </c>
      <c r="F26" s="15"/>
      <c r="G26" s="8"/>
      <c r="H26" s="9"/>
    </row>
    <row r="27" spans="1:8" ht="12">
      <c r="A27" s="39"/>
      <c r="B27" s="40"/>
      <c r="C27" s="43" t="s">
        <v>56</v>
      </c>
      <c r="D27" s="41"/>
      <c r="E27" s="41">
        <f>SUM(E24:E26)</f>
        <v>60</v>
      </c>
      <c r="F27" s="42">
        <f>SUM(F24:F26)</f>
        <v>0</v>
      </c>
      <c r="G27" s="8"/>
      <c r="H27" s="9"/>
    </row>
    <row r="28" spans="1:8" ht="12">
      <c r="A28" s="33" t="s">
        <v>99</v>
      </c>
      <c r="B28" s="32" t="s">
        <v>101</v>
      </c>
      <c r="C28" s="14">
        <v>135</v>
      </c>
      <c r="D28" s="14">
        <v>154</v>
      </c>
      <c r="E28" s="14">
        <f>(D28-C28)+1</f>
        <v>20</v>
      </c>
      <c r="F28" s="15"/>
      <c r="G28" s="8"/>
      <c r="H28" s="9"/>
    </row>
    <row r="29" spans="1:8" ht="12">
      <c r="A29" s="35" t="s">
        <v>100</v>
      </c>
      <c r="B29" s="32" t="s">
        <v>102</v>
      </c>
      <c r="C29" s="14">
        <v>155</v>
      </c>
      <c r="D29" s="14">
        <v>178</v>
      </c>
      <c r="E29" s="14">
        <f aca="true" t="shared" si="1" ref="E29:E43">(D29-C29)+1</f>
        <v>24</v>
      </c>
      <c r="F29" s="37"/>
      <c r="G29" s="8"/>
      <c r="H29" s="9"/>
    </row>
    <row r="30" spans="1:8" ht="12">
      <c r="A30" s="33"/>
      <c r="B30" s="32" t="s">
        <v>103</v>
      </c>
      <c r="C30" s="14">
        <v>179</v>
      </c>
      <c r="D30" s="14">
        <v>196</v>
      </c>
      <c r="E30" s="14">
        <f t="shared" si="1"/>
        <v>18</v>
      </c>
      <c r="F30" s="37"/>
      <c r="G30" s="8"/>
      <c r="H30" s="9"/>
    </row>
    <row r="31" spans="1:8" ht="12">
      <c r="A31" s="33"/>
      <c r="B31" s="32" t="s">
        <v>104</v>
      </c>
      <c r="C31" s="14">
        <v>197</v>
      </c>
      <c r="D31" s="14">
        <v>217</v>
      </c>
      <c r="E31" s="14">
        <f t="shared" si="1"/>
        <v>21</v>
      </c>
      <c r="F31" s="37"/>
      <c r="G31" s="8"/>
      <c r="H31" s="9"/>
    </row>
    <row r="32" spans="1:8" ht="12">
      <c r="A32" s="33"/>
      <c r="B32" s="32" t="s">
        <v>105</v>
      </c>
      <c r="C32" s="14">
        <v>219</v>
      </c>
      <c r="D32" s="14">
        <v>250</v>
      </c>
      <c r="E32" s="14">
        <f t="shared" si="1"/>
        <v>32</v>
      </c>
      <c r="F32" s="37"/>
      <c r="G32" s="8"/>
      <c r="H32" s="9"/>
    </row>
    <row r="33" spans="1:8" ht="12">
      <c r="A33" s="33"/>
      <c r="B33" s="32" t="s">
        <v>106</v>
      </c>
      <c r="C33" s="14">
        <v>251</v>
      </c>
      <c r="D33" s="14">
        <v>267</v>
      </c>
      <c r="E33" s="14">
        <f t="shared" si="1"/>
        <v>17</v>
      </c>
      <c r="F33" s="37"/>
      <c r="G33" s="8"/>
      <c r="H33" s="9"/>
    </row>
    <row r="34" spans="1:8" ht="12">
      <c r="A34" s="33"/>
      <c r="B34" s="32" t="s">
        <v>107</v>
      </c>
      <c r="C34" s="14">
        <v>269</v>
      </c>
      <c r="D34" s="14">
        <v>291</v>
      </c>
      <c r="E34" s="14">
        <f t="shared" si="1"/>
        <v>23</v>
      </c>
      <c r="F34" s="37"/>
      <c r="G34" s="8"/>
      <c r="H34" s="9"/>
    </row>
    <row r="35" spans="1:8" ht="12">
      <c r="A35" s="33"/>
      <c r="B35" s="32" t="s">
        <v>108</v>
      </c>
      <c r="C35" s="14">
        <v>293</v>
      </c>
      <c r="D35" s="14">
        <v>306</v>
      </c>
      <c r="E35" s="14">
        <f t="shared" si="1"/>
        <v>14</v>
      </c>
      <c r="F35" s="37"/>
      <c r="G35" s="8"/>
      <c r="H35" s="9"/>
    </row>
    <row r="36" spans="1:8" ht="12">
      <c r="A36" s="33"/>
      <c r="B36" s="32" t="s">
        <v>109</v>
      </c>
      <c r="C36" s="14">
        <v>307</v>
      </c>
      <c r="D36" s="14">
        <v>327</v>
      </c>
      <c r="E36" s="14">
        <f t="shared" si="1"/>
        <v>21</v>
      </c>
      <c r="F36" s="37"/>
      <c r="G36" s="8"/>
      <c r="H36" s="9"/>
    </row>
    <row r="37" spans="1:8" ht="12">
      <c r="A37" s="33"/>
      <c r="B37" s="32" t="s">
        <v>110</v>
      </c>
      <c r="C37" s="14">
        <v>329</v>
      </c>
      <c r="D37" s="14">
        <v>342</v>
      </c>
      <c r="E37" s="14">
        <f t="shared" si="1"/>
        <v>14</v>
      </c>
      <c r="F37" s="37"/>
      <c r="G37" s="8"/>
      <c r="H37" s="9"/>
    </row>
    <row r="38" spans="1:8" ht="12">
      <c r="A38" s="33"/>
      <c r="B38" s="32" t="s">
        <v>111</v>
      </c>
      <c r="C38" s="14">
        <v>343</v>
      </c>
      <c r="D38" s="14">
        <v>363</v>
      </c>
      <c r="E38" s="14">
        <f t="shared" si="1"/>
        <v>21</v>
      </c>
      <c r="F38" s="37"/>
      <c r="G38" s="8"/>
      <c r="H38" s="9"/>
    </row>
    <row r="39" spans="1:8" ht="12">
      <c r="A39" s="33"/>
      <c r="B39" s="32" t="s">
        <v>112</v>
      </c>
      <c r="C39" s="14">
        <v>365</v>
      </c>
      <c r="D39" s="14">
        <v>388</v>
      </c>
      <c r="E39" s="14">
        <f t="shared" si="1"/>
        <v>24</v>
      </c>
      <c r="F39" s="37"/>
      <c r="G39" s="8"/>
      <c r="H39" s="9"/>
    </row>
    <row r="40" spans="1:8" ht="12">
      <c r="A40" s="33"/>
      <c r="B40" s="32" t="s">
        <v>113</v>
      </c>
      <c r="C40" s="14">
        <v>389</v>
      </c>
      <c r="D40" s="14">
        <v>397</v>
      </c>
      <c r="E40" s="14">
        <f t="shared" si="1"/>
        <v>9</v>
      </c>
      <c r="F40" s="37"/>
      <c r="G40" s="8"/>
      <c r="H40" s="9"/>
    </row>
    <row r="41" spans="1:8" ht="12">
      <c r="A41" s="33"/>
      <c r="B41" s="32" t="s">
        <v>116</v>
      </c>
      <c r="C41" s="14">
        <v>399</v>
      </c>
      <c r="D41" s="14">
        <v>417</v>
      </c>
      <c r="E41" s="14">
        <f t="shared" si="1"/>
        <v>19</v>
      </c>
      <c r="F41" s="37"/>
      <c r="G41" s="8"/>
      <c r="H41" s="9"/>
    </row>
    <row r="42" spans="1:8" ht="12">
      <c r="A42" s="33"/>
      <c r="B42" s="32" t="s">
        <v>114</v>
      </c>
      <c r="C42" s="14">
        <v>419</v>
      </c>
      <c r="D42" s="14">
        <v>427</v>
      </c>
      <c r="E42" s="14">
        <f t="shared" si="1"/>
        <v>9</v>
      </c>
      <c r="F42" s="37"/>
      <c r="G42" s="8"/>
      <c r="H42" s="9"/>
    </row>
    <row r="43" spans="1:8" ht="12">
      <c r="A43" s="33"/>
      <c r="B43" s="32" t="s">
        <v>115</v>
      </c>
      <c r="C43" s="14">
        <v>429</v>
      </c>
      <c r="D43" s="14">
        <v>479</v>
      </c>
      <c r="E43" s="14">
        <f t="shared" si="1"/>
        <v>51</v>
      </c>
      <c r="F43" s="37"/>
      <c r="G43" s="8"/>
      <c r="H43" s="9"/>
    </row>
    <row r="44" spans="1:8" ht="12">
      <c r="A44" s="31"/>
      <c r="B44" s="40"/>
      <c r="C44" s="43" t="s">
        <v>54</v>
      </c>
      <c r="D44" s="41"/>
      <c r="E44" s="41">
        <f>SUM(E28:E43)</f>
        <v>337</v>
      </c>
      <c r="F44" s="42">
        <f>SUM(F28:F43)</f>
        <v>0</v>
      </c>
      <c r="G44" s="8"/>
      <c r="H44" s="9"/>
    </row>
    <row r="45" spans="1:8" ht="12">
      <c r="A45" s="33" t="s">
        <v>30</v>
      </c>
      <c r="B45" s="32" t="s">
        <v>121</v>
      </c>
      <c r="C45" s="14">
        <v>106</v>
      </c>
      <c r="D45" s="14">
        <v>146</v>
      </c>
      <c r="E45" s="36">
        <f>(D45-C45)+1</f>
        <v>41</v>
      </c>
      <c r="F45" s="37"/>
      <c r="G45" s="8"/>
      <c r="H45" s="9"/>
    </row>
    <row r="46" spans="1:8" ht="12">
      <c r="A46" s="33" t="s">
        <v>31</v>
      </c>
      <c r="B46" s="32" t="s">
        <v>122</v>
      </c>
      <c r="C46" s="14">
        <v>147</v>
      </c>
      <c r="D46" s="14">
        <v>178</v>
      </c>
      <c r="E46" s="36">
        <f aca="true" t="shared" si="2" ref="E46:E53">(D46-C46)+1</f>
        <v>32</v>
      </c>
      <c r="F46" s="37"/>
      <c r="G46" s="8"/>
      <c r="H46" s="9"/>
    </row>
    <row r="47" spans="1:8" ht="12">
      <c r="A47" s="31"/>
      <c r="B47" s="32" t="s">
        <v>88</v>
      </c>
      <c r="C47" s="14">
        <v>881</v>
      </c>
      <c r="D47" s="14">
        <v>894</v>
      </c>
      <c r="E47" s="36">
        <f t="shared" si="2"/>
        <v>14</v>
      </c>
      <c r="F47" s="37"/>
      <c r="G47" s="8"/>
      <c r="H47" s="9"/>
    </row>
    <row r="48" spans="1:8" ht="12">
      <c r="A48" s="33"/>
      <c r="B48" s="32" t="s">
        <v>87</v>
      </c>
      <c r="C48" s="14">
        <v>895</v>
      </c>
      <c r="D48" s="14">
        <v>911</v>
      </c>
      <c r="E48" s="36">
        <f t="shared" si="2"/>
        <v>17</v>
      </c>
      <c r="F48" s="37"/>
      <c r="G48" s="8"/>
      <c r="H48" s="9"/>
    </row>
    <row r="49" spans="1:8" ht="12">
      <c r="A49" s="33"/>
      <c r="B49" s="32" t="s">
        <v>86</v>
      </c>
      <c r="C49" s="14">
        <v>912</v>
      </c>
      <c r="D49" s="14">
        <v>932</v>
      </c>
      <c r="E49" s="36">
        <f t="shared" si="2"/>
        <v>21</v>
      </c>
      <c r="F49" s="37"/>
      <c r="G49" s="8"/>
      <c r="H49" s="9"/>
    </row>
    <row r="50" spans="1:8" ht="12">
      <c r="A50" s="33"/>
      <c r="B50" s="32" t="s">
        <v>85</v>
      </c>
      <c r="C50" s="14">
        <v>933</v>
      </c>
      <c r="D50" s="14">
        <v>948</v>
      </c>
      <c r="E50" s="36">
        <f t="shared" si="2"/>
        <v>16</v>
      </c>
      <c r="F50" s="37"/>
      <c r="G50" s="8"/>
      <c r="H50" s="9"/>
    </row>
    <row r="51" spans="1:8" ht="12">
      <c r="A51" s="33"/>
      <c r="B51" s="32" t="s">
        <v>84</v>
      </c>
      <c r="C51" s="14">
        <v>949</v>
      </c>
      <c r="D51" s="14">
        <v>979</v>
      </c>
      <c r="E51" s="36">
        <f t="shared" si="2"/>
        <v>31</v>
      </c>
      <c r="F51" s="37"/>
      <c r="G51" s="8"/>
      <c r="H51" s="9"/>
    </row>
    <row r="52" spans="1:8" ht="12">
      <c r="A52" s="33"/>
      <c r="B52" s="32" t="s">
        <v>89</v>
      </c>
      <c r="C52" s="14">
        <v>980</v>
      </c>
      <c r="D52" s="14">
        <v>1007</v>
      </c>
      <c r="E52" s="36">
        <f t="shared" si="2"/>
        <v>28</v>
      </c>
      <c r="F52" s="37"/>
      <c r="G52" s="8"/>
      <c r="H52" s="9"/>
    </row>
    <row r="53" spans="1:8" ht="12">
      <c r="A53" s="33"/>
      <c r="B53" s="32" t="s">
        <v>123</v>
      </c>
      <c r="C53" s="14">
        <v>1098</v>
      </c>
      <c r="D53" s="14">
        <v>1110</v>
      </c>
      <c r="E53" s="36">
        <f t="shared" si="2"/>
        <v>13</v>
      </c>
      <c r="F53" s="37"/>
      <c r="G53" s="8"/>
      <c r="H53" s="9"/>
    </row>
    <row r="54" spans="1:8" ht="12">
      <c r="A54" s="31"/>
      <c r="B54" s="40"/>
      <c r="C54" s="43" t="s">
        <v>53</v>
      </c>
      <c r="D54" s="41"/>
      <c r="E54" s="41">
        <f>SUM(E45:E53)</f>
        <v>213</v>
      </c>
      <c r="F54" s="42">
        <f>SUM(F45:F53)</f>
        <v>0</v>
      </c>
      <c r="G54" s="8"/>
      <c r="H54" s="9"/>
    </row>
    <row r="55" spans="1:8" ht="12">
      <c r="A55" s="33" t="s">
        <v>32</v>
      </c>
      <c r="B55" s="32" t="s">
        <v>34</v>
      </c>
      <c r="C55" s="14">
        <v>263</v>
      </c>
      <c r="D55" s="14">
        <v>266</v>
      </c>
      <c r="E55" s="36">
        <f>(D55-C55)+1</f>
        <v>4</v>
      </c>
      <c r="F55" s="37"/>
      <c r="G55" s="8"/>
      <c r="H55" s="9"/>
    </row>
    <row r="56" spans="1:8" ht="12">
      <c r="A56" s="33" t="s">
        <v>33</v>
      </c>
      <c r="B56" s="32" t="s">
        <v>35</v>
      </c>
      <c r="C56" s="14">
        <v>266</v>
      </c>
      <c r="D56" s="14">
        <v>278</v>
      </c>
      <c r="E56" s="36">
        <f>(D56-C56)+1</f>
        <v>13</v>
      </c>
      <c r="F56" s="37"/>
      <c r="G56" s="8"/>
      <c r="H56" s="9"/>
    </row>
    <row r="57" spans="1:8" ht="12">
      <c r="A57" s="33"/>
      <c r="B57" s="32" t="s">
        <v>36</v>
      </c>
      <c r="C57" s="14">
        <v>279</v>
      </c>
      <c r="D57" s="14">
        <v>288</v>
      </c>
      <c r="E57" s="36">
        <f>(D57-C57)+1</f>
        <v>10</v>
      </c>
      <c r="F57" s="37"/>
      <c r="G57" s="8"/>
      <c r="H57" s="9"/>
    </row>
    <row r="58" spans="1:8" ht="12">
      <c r="A58" s="33"/>
      <c r="B58" s="32" t="s">
        <v>37</v>
      </c>
      <c r="C58" s="14">
        <v>289</v>
      </c>
      <c r="D58" s="14">
        <v>291</v>
      </c>
      <c r="E58" s="36">
        <f>(D58-C58)+1</f>
        <v>3</v>
      </c>
      <c r="F58" s="37"/>
      <c r="G58" s="8"/>
      <c r="H58" s="9"/>
    </row>
    <row r="59" spans="1:8" ht="12">
      <c r="A59" s="31"/>
      <c r="B59" s="40"/>
      <c r="C59" s="43" t="s">
        <v>52</v>
      </c>
      <c r="D59" s="41"/>
      <c r="E59" s="41">
        <f>SUM(E55:E58)</f>
        <v>30</v>
      </c>
      <c r="F59" s="42">
        <f>SUM(F55:F58)</f>
        <v>0</v>
      </c>
      <c r="G59" s="8"/>
      <c r="H59" s="9"/>
    </row>
    <row r="60" spans="1:8" ht="12">
      <c r="A60" s="31"/>
      <c r="B60" s="32"/>
      <c r="C60" s="14"/>
      <c r="D60" s="16" t="s">
        <v>10</v>
      </c>
      <c r="E60" s="22">
        <f>SUM(E7:E22,E24:E26,E28:E43,E45:E53,E55:E58)</f>
        <v>726</v>
      </c>
      <c r="F60" s="24"/>
      <c r="G60" s="6"/>
      <c r="H60" s="6"/>
    </row>
    <row r="61" spans="1:8" ht="12.75" thickBot="1">
      <c r="A61" s="52"/>
      <c r="B61" s="53"/>
      <c r="C61" s="53"/>
      <c r="D61" s="17" t="s">
        <v>19</v>
      </c>
      <c r="E61" s="18">
        <f>E60-F61</f>
        <v>726</v>
      </c>
      <c r="F61" s="23">
        <f>SUM(F7:F22,F24:F26,F28:F43,F45:F53,F55:F58)</f>
        <v>0</v>
      </c>
      <c r="G61" s="6"/>
      <c r="H61" s="6"/>
    </row>
    <row r="62" spans="1:7" s="6" customFormat="1" ht="12.75" thickBot="1">
      <c r="A62" s="45"/>
      <c r="B62" s="19"/>
      <c r="C62" s="19"/>
      <c r="D62" s="20"/>
      <c r="E62" s="20"/>
      <c r="F62" s="19"/>
      <c r="G62" s="19"/>
    </row>
    <row r="63" spans="1:8" ht="12">
      <c r="A63" s="10" t="s">
        <v>50</v>
      </c>
      <c r="B63" s="11"/>
      <c r="C63" s="12"/>
      <c r="D63" s="12"/>
      <c r="E63" s="12"/>
      <c r="F63" s="13"/>
      <c r="G63" s="6"/>
      <c r="H63" s="6"/>
    </row>
    <row r="64" spans="1:8" ht="12">
      <c r="A64" s="33" t="s">
        <v>24</v>
      </c>
      <c r="B64" s="44" t="s">
        <v>69</v>
      </c>
      <c r="C64" s="29">
        <v>241</v>
      </c>
      <c r="D64" s="29">
        <v>243</v>
      </c>
      <c r="E64" s="29">
        <f>(D64-C64)+1</f>
        <v>3</v>
      </c>
      <c r="F64" s="15"/>
      <c r="G64" s="8"/>
      <c r="H64" s="9"/>
    </row>
    <row r="65" spans="1:8" ht="12">
      <c r="A65" s="33"/>
      <c r="B65" s="44" t="s">
        <v>70</v>
      </c>
      <c r="C65" s="29">
        <v>243</v>
      </c>
      <c r="D65" s="29">
        <v>247</v>
      </c>
      <c r="E65" s="29">
        <f aca="true" t="shared" si="3" ref="E65:E80">(D65-C65)+1</f>
        <v>5</v>
      </c>
      <c r="F65" s="15"/>
      <c r="G65" s="8"/>
      <c r="H65" s="9"/>
    </row>
    <row r="66" spans="1:8" ht="12">
      <c r="A66" s="33"/>
      <c r="B66" s="44" t="s">
        <v>72</v>
      </c>
      <c r="C66" s="29">
        <v>247</v>
      </c>
      <c r="D66" s="29">
        <v>248</v>
      </c>
      <c r="E66" s="29">
        <f t="shared" si="3"/>
        <v>2</v>
      </c>
      <c r="F66" s="15"/>
      <c r="G66" s="8"/>
      <c r="H66" s="9"/>
    </row>
    <row r="67" spans="1:8" ht="12">
      <c r="A67" s="33"/>
      <c r="B67" s="44" t="s">
        <v>71</v>
      </c>
      <c r="C67" s="29">
        <v>248</v>
      </c>
      <c r="D67" s="29">
        <v>250</v>
      </c>
      <c r="E67" s="29">
        <f t="shared" si="3"/>
        <v>3</v>
      </c>
      <c r="F67" s="15"/>
      <c r="G67" s="8"/>
      <c r="H67" s="9"/>
    </row>
    <row r="68" spans="1:8" ht="12">
      <c r="A68" s="33"/>
      <c r="B68" s="44" t="s">
        <v>73</v>
      </c>
      <c r="C68" s="29">
        <v>250</v>
      </c>
      <c r="D68" s="29">
        <v>254</v>
      </c>
      <c r="E68" s="29">
        <f t="shared" si="3"/>
        <v>5</v>
      </c>
      <c r="F68" s="15"/>
      <c r="G68" s="8"/>
      <c r="H68" s="9"/>
    </row>
    <row r="69" spans="1:8" ht="12">
      <c r="A69" s="33"/>
      <c r="B69" s="44" t="s">
        <v>74</v>
      </c>
      <c r="C69" s="29">
        <v>263</v>
      </c>
      <c r="D69" s="29">
        <v>265</v>
      </c>
      <c r="E69" s="29">
        <f t="shared" si="3"/>
        <v>3</v>
      </c>
      <c r="F69" s="15"/>
      <c r="G69" s="8"/>
      <c r="H69" s="9"/>
    </row>
    <row r="70" spans="1:8" ht="12">
      <c r="A70" s="33"/>
      <c r="B70" s="32" t="s">
        <v>38</v>
      </c>
      <c r="C70" s="29">
        <v>259</v>
      </c>
      <c r="D70" s="29">
        <v>262</v>
      </c>
      <c r="E70" s="29">
        <f t="shared" si="3"/>
        <v>4</v>
      </c>
      <c r="F70" s="15"/>
      <c r="G70" s="8"/>
      <c r="H70" s="9"/>
    </row>
    <row r="71" spans="1:8" ht="12">
      <c r="A71" s="33"/>
      <c r="B71" s="44" t="s">
        <v>75</v>
      </c>
      <c r="C71" s="29">
        <v>254</v>
      </c>
      <c r="D71" s="29">
        <v>258</v>
      </c>
      <c r="E71" s="29">
        <f t="shared" si="3"/>
        <v>5</v>
      </c>
      <c r="F71" s="15"/>
      <c r="G71" s="8"/>
      <c r="H71" s="9"/>
    </row>
    <row r="72" spans="1:8" ht="12">
      <c r="A72" s="33"/>
      <c r="B72" s="44" t="s">
        <v>77</v>
      </c>
      <c r="C72" s="29">
        <v>215</v>
      </c>
      <c r="D72" s="29">
        <v>216</v>
      </c>
      <c r="E72" s="29">
        <f t="shared" si="3"/>
        <v>2</v>
      </c>
      <c r="F72" s="15"/>
      <c r="G72" s="8"/>
      <c r="H72" s="9"/>
    </row>
    <row r="73" spans="1:8" ht="12">
      <c r="A73" s="33"/>
      <c r="B73" s="44" t="s">
        <v>76</v>
      </c>
      <c r="C73" s="29">
        <v>225</v>
      </c>
      <c r="D73" s="29">
        <v>227</v>
      </c>
      <c r="E73" s="29">
        <f t="shared" si="3"/>
        <v>3</v>
      </c>
      <c r="F73" s="15"/>
      <c r="G73" s="8"/>
      <c r="H73" s="9"/>
    </row>
    <row r="74" spans="1:8" ht="12">
      <c r="A74" s="33"/>
      <c r="B74" s="44" t="s">
        <v>78</v>
      </c>
      <c r="C74" s="29">
        <v>227</v>
      </c>
      <c r="D74" s="29">
        <v>234</v>
      </c>
      <c r="E74" s="29">
        <f t="shared" si="3"/>
        <v>8</v>
      </c>
      <c r="F74" s="15"/>
      <c r="G74" s="8"/>
      <c r="H74" s="9"/>
    </row>
    <row r="75" spans="1:8" ht="12">
      <c r="A75" s="33"/>
      <c r="B75" s="44" t="s">
        <v>79</v>
      </c>
      <c r="C75" s="29">
        <v>234</v>
      </c>
      <c r="D75" s="29">
        <v>236</v>
      </c>
      <c r="E75" s="29">
        <f t="shared" si="3"/>
        <v>3</v>
      </c>
      <c r="F75" s="15"/>
      <c r="G75" s="8"/>
      <c r="H75" s="9"/>
    </row>
    <row r="76" spans="1:8" ht="12">
      <c r="A76" s="33"/>
      <c r="B76" s="44" t="s">
        <v>80</v>
      </c>
      <c r="C76" s="29">
        <v>238</v>
      </c>
      <c r="D76" s="29">
        <v>240</v>
      </c>
      <c r="E76" s="29">
        <f t="shared" si="3"/>
        <v>3</v>
      </c>
      <c r="F76" s="15"/>
      <c r="G76" s="8"/>
      <c r="H76" s="9"/>
    </row>
    <row r="77" spans="1:8" ht="12">
      <c r="A77" s="33"/>
      <c r="B77" s="32" t="s">
        <v>38</v>
      </c>
      <c r="C77" s="29">
        <v>236</v>
      </c>
      <c r="D77" s="29">
        <v>238</v>
      </c>
      <c r="E77" s="29">
        <f t="shared" si="3"/>
        <v>3</v>
      </c>
      <c r="F77" s="15"/>
      <c r="G77" s="8"/>
      <c r="H77" s="9"/>
    </row>
    <row r="78" spans="1:8" ht="12">
      <c r="A78" s="33"/>
      <c r="B78" s="44" t="s">
        <v>81</v>
      </c>
      <c r="C78" s="29">
        <v>207</v>
      </c>
      <c r="D78" s="29">
        <v>208</v>
      </c>
      <c r="E78" s="29">
        <f t="shared" si="3"/>
        <v>2</v>
      </c>
      <c r="F78" s="15"/>
      <c r="G78" s="8"/>
      <c r="H78" s="9"/>
    </row>
    <row r="79" spans="1:8" ht="12">
      <c r="A79" s="33"/>
      <c r="B79" s="44" t="s">
        <v>82</v>
      </c>
      <c r="C79" s="29">
        <v>216</v>
      </c>
      <c r="D79" s="29">
        <v>217</v>
      </c>
      <c r="E79" s="29">
        <f t="shared" si="3"/>
        <v>2</v>
      </c>
      <c r="F79" s="15"/>
      <c r="G79" s="8"/>
      <c r="H79" s="9"/>
    </row>
    <row r="80" spans="1:8" ht="12">
      <c r="A80" s="33"/>
      <c r="B80" s="44" t="s">
        <v>83</v>
      </c>
      <c r="C80" s="29">
        <v>216</v>
      </c>
      <c r="D80" s="29">
        <v>216</v>
      </c>
      <c r="E80" s="29">
        <f t="shared" si="3"/>
        <v>1</v>
      </c>
      <c r="F80" s="15"/>
      <c r="G80" s="8"/>
      <c r="H80" s="9"/>
    </row>
    <row r="81" spans="1:8" ht="12">
      <c r="A81" s="31"/>
      <c r="B81" s="40"/>
      <c r="C81" s="43" t="s">
        <v>55</v>
      </c>
      <c r="D81" s="41"/>
      <c r="E81" s="41">
        <f>SUM(E64:E80)</f>
        <v>57</v>
      </c>
      <c r="F81" s="42">
        <f>SUM(F64:F80)</f>
        <v>0</v>
      </c>
      <c r="G81" s="8"/>
      <c r="H81" s="9"/>
    </row>
    <row r="82" spans="1:8" ht="12">
      <c r="A82" s="33" t="s">
        <v>97</v>
      </c>
      <c r="B82" s="32" t="s">
        <v>39</v>
      </c>
      <c r="C82" s="29">
        <v>377</v>
      </c>
      <c r="D82" s="29">
        <v>381</v>
      </c>
      <c r="E82" s="29">
        <f>(D82-C82)+1</f>
        <v>5</v>
      </c>
      <c r="F82" s="15"/>
      <c r="G82" s="8"/>
      <c r="H82" s="9"/>
    </row>
    <row r="83" spans="1:8" ht="12">
      <c r="A83" s="33"/>
      <c r="B83" s="32" t="s">
        <v>40</v>
      </c>
      <c r="C83" s="29">
        <v>517</v>
      </c>
      <c r="D83" s="29">
        <v>533</v>
      </c>
      <c r="E83" s="29">
        <f>(D83-C83)+1</f>
        <v>17</v>
      </c>
      <c r="F83" s="15"/>
      <c r="G83" s="8"/>
      <c r="H83" s="9"/>
    </row>
    <row r="84" spans="1:8" ht="12">
      <c r="A84" s="31"/>
      <c r="B84" s="40"/>
      <c r="C84" s="43" t="s">
        <v>56</v>
      </c>
      <c r="D84" s="41"/>
      <c r="E84" s="41">
        <f>SUM(E82:E83)</f>
        <v>22</v>
      </c>
      <c r="F84" s="42">
        <f>SUM(F82:F83)</f>
        <v>0</v>
      </c>
      <c r="G84" s="8"/>
      <c r="H84" s="9"/>
    </row>
    <row r="85" spans="1:8" ht="12">
      <c r="A85" s="33" t="s">
        <v>41</v>
      </c>
      <c r="B85" s="30" t="s">
        <v>92</v>
      </c>
      <c r="C85" s="29">
        <v>1</v>
      </c>
      <c r="D85" s="29">
        <v>11</v>
      </c>
      <c r="E85" s="29">
        <f>(D85-C85)+1</f>
        <v>11</v>
      </c>
      <c r="F85" s="15"/>
      <c r="G85" s="8"/>
      <c r="H85" s="9"/>
    </row>
    <row r="86" spans="1:8" ht="12">
      <c r="A86" s="33" t="s">
        <v>42</v>
      </c>
      <c r="B86" s="30" t="s">
        <v>93</v>
      </c>
      <c r="C86" s="29">
        <v>12</v>
      </c>
      <c r="D86" s="29">
        <v>23</v>
      </c>
      <c r="E86" s="29">
        <f aca="true" t="shared" si="4" ref="E86:E102">(D86-C86)+1</f>
        <v>12</v>
      </c>
      <c r="F86" s="15"/>
      <c r="G86" s="8"/>
      <c r="H86" s="9"/>
    </row>
    <row r="87" spans="1:8" ht="12">
      <c r="A87" s="33"/>
      <c r="B87" s="30" t="s">
        <v>94</v>
      </c>
      <c r="C87" s="29">
        <v>24</v>
      </c>
      <c r="D87" s="29">
        <v>35</v>
      </c>
      <c r="E87" s="29">
        <f t="shared" si="4"/>
        <v>12</v>
      </c>
      <c r="F87" s="15"/>
      <c r="G87" s="8"/>
      <c r="H87" s="9"/>
    </row>
    <row r="88" spans="1:8" ht="12">
      <c r="A88" s="33"/>
      <c r="B88" s="30" t="s">
        <v>95</v>
      </c>
      <c r="C88" s="29">
        <v>36</v>
      </c>
      <c r="D88" s="29">
        <v>55</v>
      </c>
      <c r="E88" s="29">
        <f t="shared" si="4"/>
        <v>20</v>
      </c>
      <c r="F88" s="15"/>
      <c r="G88" s="8"/>
      <c r="H88" s="9"/>
    </row>
    <row r="89" spans="1:8" ht="12">
      <c r="A89" s="33"/>
      <c r="B89" s="30" t="s">
        <v>0</v>
      </c>
      <c r="C89" s="29">
        <v>56</v>
      </c>
      <c r="D89" s="29">
        <v>76</v>
      </c>
      <c r="E89" s="29">
        <f t="shared" si="4"/>
        <v>21</v>
      </c>
      <c r="F89" s="15"/>
      <c r="G89" s="8"/>
      <c r="H89" s="9"/>
    </row>
    <row r="90" spans="1:8" ht="12">
      <c r="A90" s="33"/>
      <c r="B90" s="30" t="s">
        <v>1</v>
      </c>
      <c r="C90" s="29">
        <v>77</v>
      </c>
      <c r="D90" s="29">
        <v>94</v>
      </c>
      <c r="E90" s="29">
        <f t="shared" si="4"/>
        <v>18</v>
      </c>
      <c r="F90" s="15"/>
      <c r="G90" s="8"/>
      <c r="H90" s="9"/>
    </row>
    <row r="91" spans="1:8" ht="12">
      <c r="A91" s="33"/>
      <c r="B91" s="30" t="s">
        <v>2</v>
      </c>
      <c r="C91" s="29">
        <v>95</v>
      </c>
      <c r="D91" s="29">
        <v>124</v>
      </c>
      <c r="E91" s="29">
        <f t="shared" si="4"/>
        <v>30</v>
      </c>
      <c r="F91" s="15"/>
      <c r="G91" s="6"/>
      <c r="H91" s="6"/>
    </row>
    <row r="92" spans="1:8" ht="12">
      <c r="A92" s="33"/>
      <c r="B92" s="30" t="s">
        <v>3</v>
      </c>
      <c r="C92" s="29">
        <v>125</v>
      </c>
      <c r="D92" s="29">
        <v>140</v>
      </c>
      <c r="E92" s="29">
        <f t="shared" si="4"/>
        <v>16</v>
      </c>
      <c r="F92" s="15"/>
      <c r="G92" s="6"/>
      <c r="H92" s="6"/>
    </row>
    <row r="93" spans="1:8" ht="12">
      <c r="A93" s="33"/>
      <c r="B93" s="30" t="s">
        <v>4</v>
      </c>
      <c r="C93" s="29">
        <v>141</v>
      </c>
      <c r="D93" s="29">
        <v>158</v>
      </c>
      <c r="E93" s="29">
        <f t="shared" si="4"/>
        <v>18</v>
      </c>
      <c r="F93" s="15"/>
      <c r="G93" s="6"/>
      <c r="H93" s="6"/>
    </row>
    <row r="94" spans="1:8" ht="12">
      <c r="A94" s="31"/>
      <c r="B94" s="30" t="s">
        <v>5</v>
      </c>
      <c r="C94" s="29">
        <v>159</v>
      </c>
      <c r="D94" s="29">
        <v>172</v>
      </c>
      <c r="E94" s="29">
        <f t="shared" si="4"/>
        <v>14</v>
      </c>
      <c r="F94" s="15"/>
      <c r="G94" s="6"/>
      <c r="H94" s="6"/>
    </row>
    <row r="95" spans="1:8" ht="12">
      <c r="A95" s="33" t="s">
        <v>14</v>
      </c>
      <c r="B95" s="32" t="s">
        <v>44</v>
      </c>
      <c r="C95" s="29">
        <v>429</v>
      </c>
      <c r="D95" s="29">
        <v>447</v>
      </c>
      <c r="E95" s="29">
        <f t="shared" si="4"/>
        <v>19</v>
      </c>
      <c r="F95" s="15"/>
      <c r="G95" s="8"/>
      <c r="H95" s="9"/>
    </row>
    <row r="96" spans="1:8" ht="12">
      <c r="A96" s="35" t="s">
        <v>31</v>
      </c>
      <c r="B96" s="32" t="s">
        <v>90</v>
      </c>
      <c r="C96" s="29">
        <v>467</v>
      </c>
      <c r="D96" s="29">
        <v>481</v>
      </c>
      <c r="E96" s="29">
        <f t="shared" si="4"/>
        <v>15</v>
      </c>
      <c r="F96" s="15"/>
      <c r="G96" s="8"/>
      <c r="H96" s="9"/>
    </row>
    <row r="97" spans="1:8" ht="12">
      <c r="A97" s="33" t="s">
        <v>43</v>
      </c>
      <c r="B97" s="32" t="s">
        <v>91</v>
      </c>
      <c r="C97" s="29">
        <v>482</v>
      </c>
      <c r="D97" s="29">
        <v>503</v>
      </c>
      <c r="E97" s="29">
        <f t="shared" si="4"/>
        <v>22</v>
      </c>
      <c r="F97" s="15"/>
      <c r="G97" s="8"/>
      <c r="H97" s="9"/>
    </row>
    <row r="98" spans="1:8" ht="12">
      <c r="A98" s="35"/>
      <c r="B98" s="32" t="s">
        <v>45</v>
      </c>
      <c r="C98" s="29">
        <v>504</v>
      </c>
      <c r="D98" s="29">
        <v>528</v>
      </c>
      <c r="E98" s="29">
        <f t="shared" si="4"/>
        <v>25</v>
      </c>
      <c r="F98" s="15"/>
      <c r="G98" s="8"/>
      <c r="H98" s="9"/>
    </row>
    <row r="99" spans="1:8" ht="12">
      <c r="A99" s="33"/>
      <c r="B99" s="32" t="s">
        <v>46</v>
      </c>
      <c r="C99" s="29">
        <v>529</v>
      </c>
      <c r="D99" s="29">
        <v>553</v>
      </c>
      <c r="E99" s="29">
        <f t="shared" si="4"/>
        <v>25</v>
      </c>
      <c r="F99" s="15"/>
      <c r="G99" s="8"/>
      <c r="H99" s="9"/>
    </row>
    <row r="100" spans="1:8" ht="12">
      <c r="A100" s="33"/>
      <c r="B100" s="32" t="s">
        <v>47</v>
      </c>
      <c r="C100" s="29">
        <v>554</v>
      </c>
      <c r="D100" s="29">
        <v>576</v>
      </c>
      <c r="E100" s="29">
        <f t="shared" si="4"/>
        <v>23</v>
      </c>
      <c r="F100" s="15"/>
      <c r="G100" s="8"/>
      <c r="H100" s="9"/>
    </row>
    <row r="101" spans="1:8" ht="12">
      <c r="A101" s="33"/>
      <c r="B101" s="32" t="s">
        <v>48</v>
      </c>
      <c r="C101" s="29">
        <v>577</v>
      </c>
      <c r="D101" s="29">
        <v>592</v>
      </c>
      <c r="E101" s="29">
        <f t="shared" si="4"/>
        <v>16</v>
      </c>
      <c r="F101" s="15"/>
      <c r="G101" s="8"/>
      <c r="H101" s="9"/>
    </row>
    <row r="102" spans="1:8" ht="12">
      <c r="A102" s="33"/>
      <c r="B102" s="32" t="s">
        <v>49</v>
      </c>
      <c r="C102" s="29">
        <v>593</v>
      </c>
      <c r="D102" s="29">
        <v>609</v>
      </c>
      <c r="E102" s="29">
        <f t="shared" si="4"/>
        <v>17</v>
      </c>
      <c r="F102" s="15"/>
      <c r="G102" s="8"/>
      <c r="H102" s="9"/>
    </row>
    <row r="103" spans="1:8" ht="12">
      <c r="A103" s="31"/>
      <c r="B103" s="40"/>
      <c r="C103" s="43" t="s">
        <v>53</v>
      </c>
      <c r="D103" s="41"/>
      <c r="E103" s="41">
        <f>SUM(E85:E102)</f>
        <v>334</v>
      </c>
      <c r="F103" s="42">
        <f>SUM(F85:F102)</f>
        <v>0</v>
      </c>
      <c r="G103" s="8"/>
      <c r="H103" s="9"/>
    </row>
    <row r="104" spans="1:8" ht="12">
      <c r="A104" s="33" t="s">
        <v>32</v>
      </c>
      <c r="B104" s="32" t="s">
        <v>39</v>
      </c>
      <c r="C104" s="29">
        <v>213</v>
      </c>
      <c r="D104" s="29">
        <v>262</v>
      </c>
      <c r="E104" s="29">
        <f>(D104-C104)+1</f>
        <v>50</v>
      </c>
      <c r="F104" s="15"/>
      <c r="G104" s="8"/>
      <c r="H104" s="9"/>
    </row>
    <row r="105" spans="1:8" ht="12">
      <c r="A105" s="33" t="s">
        <v>33</v>
      </c>
      <c r="B105" s="32" t="s">
        <v>40</v>
      </c>
      <c r="C105" s="29">
        <v>263</v>
      </c>
      <c r="D105" s="29">
        <v>273</v>
      </c>
      <c r="E105" s="29">
        <f>(D105-C105)+1</f>
        <v>11</v>
      </c>
      <c r="F105" s="15"/>
      <c r="G105" s="8"/>
      <c r="H105" s="9"/>
    </row>
    <row r="106" spans="1:8" ht="12">
      <c r="A106" s="31"/>
      <c r="B106" s="40"/>
      <c r="C106" s="43" t="s">
        <v>52</v>
      </c>
      <c r="D106" s="41"/>
      <c r="E106" s="41">
        <f>SUM(E104:E105)</f>
        <v>61</v>
      </c>
      <c r="F106" s="42">
        <f>SUM(F104:F105)</f>
        <v>0</v>
      </c>
      <c r="G106" s="8"/>
      <c r="H106" s="9"/>
    </row>
    <row r="107" spans="1:8" ht="12">
      <c r="A107" s="31"/>
      <c r="B107" s="32"/>
      <c r="C107" s="14"/>
      <c r="D107" s="16" t="s">
        <v>10</v>
      </c>
      <c r="E107" s="22">
        <f>SUM(E64:E80,E82:E83,E85:E102,E104:E105)</f>
        <v>474</v>
      </c>
      <c r="F107" s="24"/>
      <c r="G107" s="6"/>
      <c r="H107" s="6"/>
    </row>
    <row r="108" spans="1:8" ht="12.75" thickBot="1">
      <c r="A108" s="52"/>
      <c r="B108" s="53"/>
      <c r="C108" s="53"/>
      <c r="D108" s="17" t="s">
        <v>19</v>
      </c>
      <c r="E108" s="18">
        <f>E107-F108</f>
        <v>474</v>
      </c>
      <c r="F108" s="23">
        <f>SUM(F64:F80,F82:F83,F85:F102,F104:F105)</f>
        <v>0</v>
      </c>
      <c r="G108" s="6"/>
      <c r="H108" s="6"/>
    </row>
    <row r="109" spans="1:7" s="6" customFormat="1" ht="12.75" thickBot="1">
      <c r="A109" s="45"/>
      <c r="B109" s="19"/>
      <c r="C109" s="19"/>
      <c r="D109" s="20"/>
      <c r="E109" s="20"/>
      <c r="F109" s="19"/>
      <c r="G109" s="19"/>
    </row>
    <row r="110" spans="1:6" ht="12.75" thickBot="1">
      <c r="A110" s="25" t="s">
        <v>22</v>
      </c>
      <c r="B110" s="27">
        <f>SUM(E107,E60)</f>
        <v>1200</v>
      </c>
      <c r="C110" s="28" t="s">
        <v>21</v>
      </c>
      <c r="D110" s="27">
        <f>SUM(E108,E61)</f>
        <v>1200</v>
      </c>
      <c r="E110" s="28" t="s">
        <v>23</v>
      </c>
      <c r="F110" s="26">
        <f>SUM(F108,F61)</f>
        <v>0</v>
      </c>
    </row>
    <row r="111" ht="12">
      <c r="D111" s="21"/>
    </row>
  </sheetData>
  <sheetProtection/>
  <mergeCells count="9">
    <mergeCell ref="K3:M3"/>
    <mergeCell ref="K1:O1"/>
    <mergeCell ref="K4:M4"/>
    <mergeCell ref="A61:C61"/>
    <mergeCell ref="A108:C108"/>
    <mergeCell ref="B1:C1"/>
    <mergeCell ref="C2:E2"/>
    <mergeCell ref="C4:E4"/>
    <mergeCell ref="C3:E3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Foss</dc:creator>
  <cp:keywords/>
  <dc:description/>
  <cp:lastModifiedBy>Charlotte Geneser</cp:lastModifiedBy>
  <cp:lastPrinted>2010-05-26T19:53:59Z</cp:lastPrinted>
  <dcterms:created xsi:type="dcterms:W3CDTF">2009-11-02T22:16:23Z</dcterms:created>
  <dcterms:modified xsi:type="dcterms:W3CDTF">2015-01-27T06:52:08Z</dcterms:modified>
  <cp:category/>
  <cp:version/>
  <cp:contentType/>
  <cp:contentStatus/>
</cp:coreProperties>
</file>